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576" windowHeight="8148"/>
  </bookViews>
  <sheets>
    <sheet name="1 лист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G4" i="1" l="1"/>
  <c r="G14" i="1"/>
  <c r="J13" i="1" l="1"/>
  <c r="J14" i="1"/>
  <c r="J15" i="1"/>
  <c r="J16" i="1"/>
  <c r="J12" i="1"/>
  <c r="J5" i="1"/>
  <c r="J6" i="1"/>
  <c r="J7" i="1"/>
  <c r="J4" i="1"/>
  <c r="F4" i="1"/>
  <c r="G13" i="1" l="1"/>
  <c r="G15" i="1"/>
  <c r="G16" i="1"/>
  <c r="G12" i="1"/>
  <c r="G5" i="1"/>
  <c r="G6" i="1"/>
  <c r="G7" i="1"/>
  <c r="D6" i="1"/>
  <c r="D16" i="1" l="1"/>
  <c r="F15" i="1"/>
  <c r="D15" i="1"/>
  <c r="D14" i="1"/>
  <c r="D13" i="1"/>
  <c r="F7" i="1"/>
  <c r="F6" i="1"/>
  <c r="F5" i="1"/>
  <c r="D5" i="1"/>
  <c r="D4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<sst xmlns="http://schemas.openxmlformats.org/spreadsheetml/2006/main" count="28" uniqueCount="28">
  <si>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</si>
  <si>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</si>
  <si>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</si>
  <si>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</si>
  <si>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</si>
  <si>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</si>
  <si>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</si>
  <si>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</si>
  <si>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</si>
  <si>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</si>
  <si>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</si>
  <si>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</si>
  <si>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</si>
  <si>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</si>
  <si>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</si>
  <si>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</si>
  <si>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</si>
  <si>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</si>
  <si>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</si>
  <si>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</si>
  <si>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</si>
  <si>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</si>
  <si>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</si>
  <si>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</si>
  <si>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458е</t>
  </si>
  <si>
    <t>Фрукт - мандарин</t>
  </si>
  <si>
    <t>МКОУ ЦО "Альянс"</t>
  </si>
  <si>
    <t>День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</si>
</sst>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5" fillId="0" borderId="1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1" xfId="1" applyFont="1" applyBorder="1" applyAlignment="1">
      <alignment wrapText="1"/>
    </xf>
    <xf numFmtId="2" fontId="3" fillId="0" borderId="1" xfId="0" applyNumberFormat="1" applyFont="1" applyBorder="1" applyAlignment="1">
      <alignment horizont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2" fillId="0" borderId="4" xfId="1" applyFont="1" applyFill="1" applyBorder="1" applyAlignment="1">
      <alignment wrapText="1"/>
    </xf>
    <xf numFmtId="0" fontId="2" fillId="0" borderId="4" xfId="1" applyFont="1" applyFill="1" applyBorder="1" applyAlignment="1">
      <alignment horizontal="center"/>
    </xf>
    <xf numFmtId="0" fontId="5" fillId="0" borderId="4" xfId="1" applyFont="1" applyBorder="1" applyAlignment="1">
      <alignment wrapText="1"/>
    </xf>
    <xf numFmtId="2" fontId="4" fillId="0" borderId="4" xfId="0" applyNumberFormat="1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2" fillId="0" borderId="4" xfId="1" applyNumberFormat="1" applyFont="1" applyFill="1" applyBorder="1" applyAlignment="1">
      <alignment horizontal="center"/>
    </xf>
    <xf numFmtId="1" fontId="2" fillId="0" borderId="1" xfId="1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49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89;&#1077;&#1085;&#1090;&#1103;&#1073;&#1088;&#1100;%202024/&#1084;&#1077;&#1085;&#1102;-&#1090;&#1088;&#1077;&#1073;%20&#1082;&#1072;&#1083;&#1100;&#1082;&#1091;&#1083;&#1103;&#1094;&#1080;&#1103;%20&#1057;&#1045;&#1053;&#1058;%202024-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74;&#1077;&#1089;&#1085;&#1072;-&#1083;&#1077;&#1090;&#1086;/&#1084;&#1077;&#1085;&#1102;-&#1090;&#1088;&#1077;&#1073;%20&#1082;&#1072;&#1083;&#1100;&#1082;&#1091;&#1083;&#1103;&#1094;&#1080;&#1103;%20&#1052;&#1040;&#1056;&#1058;%20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л (2)"/>
      <sheetName val="1-1 (1)"/>
      <sheetName val="1-1 (2)"/>
      <sheetName val="1-2 (1)"/>
      <sheetName val="1-2 (2)"/>
      <sheetName val="1-3 (1)"/>
      <sheetName val="1-3 (2)"/>
      <sheetName val="1-4 (1)"/>
      <sheetName val="1-4 (2)"/>
      <sheetName val="1-5 (1)"/>
      <sheetName val="1-5 (2)"/>
      <sheetName val="1-6 (1)"/>
      <sheetName val="1-6 (2)"/>
      <sheetName val="1-7 (1)"/>
      <sheetName val="1-7 (2)"/>
      <sheetName val="1-8 (1)"/>
      <sheetName val="1-8 (2)"/>
      <sheetName val="1-9 (1)"/>
      <sheetName val="1-9 (2)"/>
      <sheetName val="1-10 (1)"/>
      <sheetName val="1-10 (2)"/>
      <sheetName val="ншк1"/>
      <sheetName val="овз1"/>
      <sheetName val="ншк2"/>
      <sheetName val="овз2"/>
      <sheetName val="ншк3"/>
      <sheetName val="овз3"/>
      <sheetName val="ншк4"/>
      <sheetName val="овз4"/>
      <sheetName val="ншк5"/>
      <sheetName val="овз5"/>
      <sheetName val="ншк6"/>
      <sheetName val="овз6"/>
      <sheetName val="ншк7"/>
      <sheetName val="овз7"/>
      <sheetName val="ншк8"/>
      <sheetName val="овз8"/>
      <sheetName val="ншк9"/>
      <sheetName val="овз9"/>
      <sheetName val="ншк10"/>
      <sheetName val="овз10"/>
      <sheetName val="7-11"/>
      <sheetName val="овз6СБ"/>
      <sheetName val="овз12СБ"/>
      <sheetName val="12-18"/>
      <sheetName val="СЗ сб"/>
      <sheetName val="меню"/>
      <sheetName val="меню стоим"/>
      <sheetName val="7-11 (2)"/>
      <sheetName val="12-18 (2)"/>
      <sheetName val="титл"/>
      <sheetName val="меню-03,23"/>
      <sheetName val="млшк"/>
      <sheetName val="стшк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F1" t="str">
            <v>Масло сливочное</v>
          </cell>
        </row>
      </sheetData>
      <sheetData sheetId="26"/>
      <sheetData sheetId="27">
        <row r="1">
          <cell r="F1" t="str">
            <v>Масло сливочное</v>
          </cell>
        </row>
      </sheetData>
      <sheetData sheetId="28"/>
      <sheetData sheetId="29">
        <row r="1">
          <cell r="F1" t="str">
            <v>Масло сливочное</v>
          </cell>
        </row>
      </sheetData>
      <sheetData sheetId="30"/>
      <sheetData sheetId="31">
        <row r="1">
          <cell r="F1" t="str">
            <v>Масло сливочное</v>
          </cell>
        </row>
      </sheetData>
      <sheetData sheetId="32"/>
      <sheetData sheetId="33">
        <row r="1">
          <cell r="F1" t="str">
            <v>Масло сливочное</v>
          </cell>
        </row>
      </sheetData>
      <sheetData sheetId="34"/>
      <sheetData sheetId="35">
        <row r="1">
          <cell r="F1" t="str">
            <v>Масло сливочное</v>
          </cell>
        </row>
      </sheetData>
      <sheetData sheetId="36"/>
      <sheetData sheetId="37">
        <row r="1">
          <cell r="F1" t="str">
            <v>Масло сливочное</v>
          </cell>
        </row>
      </sheetData>
      <sheetData sheetId="38"/>
      <sheetData sheetId="39">
        <row r="1">
          <cell r="F1" t="str">
            <v>Масло сливочное</v>
          </cell>
        </row>
      </sheetData>
      <sheetData sheetId="40"/>
      <sheetData sheetId="41">
        <row r="3">
          <cell r="B3" t="str">
            <v>ОСЕННЕ-ЗИМНИЙ</v>
          </cell>
        </row>
      </sheetData>
      <sheetData sheetId="42"/>
      <sheetData sheetId="43"/>
      <sheetData sheetId="44">
        <row r="135">
          <cell r="B135" t="str">
            <v>ЗАВТРАК</v>
          </cell>
        </row>
      </sheetData>
      <sheetData sheetId="45"/>
      <sheetData sheetId="46"/>
      <sheetData sheetId="47">
        <row r="7">
          <cell r="B7" t="str">
            <v>Омлет натуральный с сыром</v>
          </cell>
          <cell r="R7" t="str">
            <v>Каша кукурузная</v>
          </cell>
          <cell r="S7">
            <v>18.87</v>
          </cell>
        </row>
        <row r="8">
          <cell r="R8" t="str">
            <v>Бутерброды с маслом(батон)</v>
          </cell>
          <cell r="S8">
            <v>20.399999999999999</v>
          </cell>
        </row>
        <row r="9">
          <cell r="R9" t="str">
            <v>Чай с молоком</v>
          </cell>
          <cell r="S9">
            <v>6.7</v>
          </cell>
        </row>
        <row r="10">
          <cell r="S10">
            <v>28</v>
          </cell>
        </row>
        <row r="12">
          <cell r="R12" t="str">
            <v>Суп картофельный с клецками на курином бульоне</v>
          </cell>
        </row>
        <row r="13">
          <cell r="R13" t="str">
            <v>Жаркое по-домашнему</v>
          </cell>
        </row>
        <row r="15">
          <cell r="R15" t="str">
            <v>Компот из сухофруктов</v>
          </cell>
          <cell r="S15">
            <v>7.25</v>
          </cell>
        </row>
        <row r="16">
          <cell r="R16" t="str">
            <v>Хлеб ржаной</v>
          </cell>
        </row>
      </sheetData>
      <sheetData sheetId="48">
        <row r="8">
          <cell r="A8">
            <v>285.61</v>
          </cell>
        </row>
      </sheetData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л (2)"/>
      <sheetName val="1-1 (1)"/>
      <sheetName val="1-1 (2)"/>
      <sheetName val="1-2 (1)"/>
      <sheetName val="1-2 (2)"/>
      <sheetName val="1-3 (1)"/>
      <sheetName val="1-3 (2)"/>
      <sheetName val="1-4 (1)"/>
      <sheetName val="1-4 (2)"/>
      <sheetName val="1-5 (1)"/>
      <sheetName val="1-5 (2)"/>
      <sheetName val="1-6 (1)"/>
      <sheetName val="1-6 (2)"/>
      <sheetName val="1-7 (1)"/>
      <sheetName val="1-7 (2)"/>
      <sheetName val="1-8 (1)"/>
      <sheetName val="1-8 (2)"/>
      <sheetName val="1-9 (1)"/>
      <sheetName val="1-9 (2)"/>
      <sheetName val="1-10 (1)"/>
      <sheetName val="1-10 (2)"/>
      <sheetName val="ншк1"/>
      <sheetName val="овз1"/>
      <sheetName val="ншк2"/>
      <sheetName val="овз2"/>
      <sheetName val="ншк3"/>
      <sheetName val="овз3"/>
      <sheetName val="ншк4"/>
      <sheetName val="овз4"/>
      <sheetName val="ншк5"/>
      <sheetName val="овз5"/>
      <sheetName val="ншк6"/>
      <sheetName val="овз6"/>
      <sheetName val="ншк7"/>
      <sheetName val="овз7"/>
      <sheetName val="ншк8"/>
      <sheetName val="овз8"/>
      <sheetName val="ншк9"/>
      <sheetName val="овз9"/>
      <sheetName val="ншк10"/>
      <sheetName val="овз10"/>
      <sheetName val="овз6СБ"/>
      <sheetName val="овз12СБ"/>
      <sheetName val="7-11"/>
      <sheetName val="12-18"/>
      <sheetName val="СЗ сб"/>
      <sheetName val="меню"/>
      <sheetName val="меню стоим"/>
      <sheetName val="7-11 (2)"/>
      <sheetName val="12-18 (2)"/>
      <sheetName val="титл"/>
      <sheetName val="меню-03,23"/>
      <sheetName val="млшк"/>
      <sheetName val="стшк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317">
          <cell r="C317" t="str">
            <v>Салат из свекла с чесноком</v>
          </cell>
        </row>
      </sheetData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Normal="100" zoomScaleSheetLayoutView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.332031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26</v>
      </c>
      <c r="C1" s="36"/>
      <c r="D1" s="37"/>
      <c r="E1" t="s">
        <v>19</v>
      </c>
      <c r="F1" s="11"/>
      <c r="G1" s="34"/>
      <c r="I1" t="s">
        <v>27</v>
      </c>
      <c r="J1" s="10">
        <v>45799</v>
      </c>
    </row>
    <row r="2" spans="1:10" ht="7.5" customHeight="1" thickBot="1" x14ac:dyDescent="0.35"/>
    <row r="3" spans="1:10" ht="15" thickBot="1" x14ac:dyDescent="0.35">
      <c r="A3" s="27" t="s">
        <v>1</v>
      </c>
      <c r="B3" s="28" t="s">
        <v>2</v>
      </c>
      <c r="C3" s="29" t="s">
        <v>21</v>
      </c>
      <c r="D3" s="29" t="s">
        <v>3</v>
      </c>
      <c r="E3" s="29" t="s">
        <v>22</v>
      </c>
      <c r="F3" s="29" t="s">
        <v>4</v>
      </c>
      <c r="G3" s="30" t="s">
        <v>5</v>
      </c>
      <c r="H3" s="29" t="s">
        <v>6</v>
      </c>
      <c r="I3" s="29" t="s">
        <v>7</v>
      </c>
      <c r="J3" s="29" t="s">
        <v>8</v>
      </c>
    </row>
    <row r="4" spans="1:10" x14ac:dyDescent="0.3">
      <c r="A4" s="3" t="s">
        <v>9</v>
      </c>
      <c r="B4" s="7" t="s">
        <v>10</v>
      </c>
      <c r="C4" s="17">
        <v>164</v>
      </c>
      <c r="D4" s="25" t="str">
        <f>'[1]меню стоим'!$R$7</f>
        <v>Каша кукурузная</v>
      </c>
      <c r="E4" s="17">
        <v>180</v>
      </c>
      <c r="F4" s="26">
        <f>'[1]меню стоим'!$S$7+0.03</f>
        <v>18.900000000000002</v>
      </c>
      <c r="G4" s="31">
        <f>4*H4+9*I4+4*J4-11</f>
        <v>255</v>
      </c>
      <c r="H4" s="31">
        <v>8</v>
      </c>
      <c r="I4" s="31">
        <v>10</v>
      </c>
      <c r="J4" s="31">
        <f>(H4*4+I4*4)/2</f>
        <v>36</v>
      </c>
    </row>
    <row r="5" spans="1:10" ht="15.6" x14ac:dyDescent="0.3">
      <c r="A5" s="4"/>
      <c r="B5" s="1" t="s">
        <v>11</v>
      </c>
      <c r="C5" s="16">
        <v>495</v>
      </c>
      <c r="D5" s="18" t="str">
        <f>'[1]меню стоим'!$R$9</f>
        <v>Чай с молоком</v>
      </c>
      <c r="E5" s="16">
        <v>200</v>
      </c>
      <c r="F5" s="19">
        <f>'[1]меню стоим'!$S$9</f>
        <v>6.7</v>
      </c>
      <c r="G5" s="31">
        <f>4*H5+9*I5+4*J5</f>
        <v>70</v>
      </c>
      <c r="H5" s="32">
        <v>3</v>
      </c>
      <c r="I5" s="32">
        <v>2</v>
      </c>
      <c r="J5" s="31">
        <f t="shared" ref="J5:J7" si="0">(H5*4+I5*4)/2</f>
        <v>10</v>
      </c>
    </row>
    <row r="6" spans="1:10" ht="15.6" x14ac:dyDescent="0.3">
      <c r="A6" s="4"/>
      <c r="B6" s="1" t="s">
        <v>20</v>
      </c>
      <c r="C6" s="16">
        <v>93</v>
      </c>
      <c r="D6" s="18" t="str">
        <f>'[1]меню стоим'!$R$8</f>
        <v>Бутерброды с маслом(батон)</v>
      </c>
      <c r="E6" s="16">
        <v>60</v>
      </c>
      <c r="F6" s="19">
        <f>'[1]меню стоим'!$S$8</f>
        <v>20.399999999999999</v>
      </c>
      <c r="G6" s="31">
        <f>4*H6+9*I6+4*J6</f>
        <v>133</v>
      </c>
      <c r="H6" s="32">
        <v>4</v>
      </c>
      <c r="I6" s="32">
        <v>5</v>
      </c>
      <c r="J6" s="31">
        <f t="shared" si="0"/>
        <v>18</v>
      </c>
    </row>
    <row r="7" spans="1:10" x14ac:dyDescent="0.3">
      <c r="A7" s="4"/>
      <c r="B7" s="22" t="s">
        <v>17</v>
      </c>
      <c r="C7" s="17" t="s">
        <v>24</v>
      </c>
      <c r="D7" s="23" t="s">
        <v>25</v>
      </c>
      <c r="E7" s="24">
        <v>100</v>
      </c>
      <c r="F7" s="20">
        <f>'[1]меню стоим'!$S$10</f>
        <v>28</v>
      </c>
      <c r="G7" s="31">
        <f>4*H7+9*I7+4*J7</f>
        <v>12</v>
      </c>
      <c r="H7" s="31">
        <v>1</v>
      </c>
      <c r="I7" s="31">
        <v>0</v>
      </c>
      <c r="J7" s="31">
        <f t="shared" si="0"/>
        <v>2</v>
      </c>
    </row>
    <row r="8" spans="1:10" ht="15" thickBot="1" x14ac:dyDescent="0.35">
      <c r="A8" s="5"/>
      <c r="B8" s="6"/>
      <c r="C8" s="6"/>
      <c r="D8" s="15"/>
      <c r="E8" s="13"/>
      <c r="F8" s="13"/>
      <c r="G8" s="13"/>
      <c r="H8" s="13"/>
      <c r="I8" s="13"/>
      <c r="J8" s="13"/>
    </row>
    <row r="9" spans="1:10" x14ac:dyDescent="0.3">
      <c r="A9" s="3" t="s">
        <v>12</v>
      </c>
      <c r="B9" s="2"/>
      <c r="C9" s="2"/>
      <c r="D9" s="2"/>
      <c r="E9" s="2"/>
      <c r="F9" s="2"/>
      <c r="G9" s="2"/>
      <c r="H9" s="2"/>
      <c r="I9" s="2"/>
      <c r="J9" s="2"/>
    </row>
    <row r="10" spans="1:10" x14ac:dyDescent="0.3">
      <c r="A10" s="4"/>
      <c r="B10" s="2"/>
      <c r="C10" s="2"/>
      <c r="D10" s="14"/>
      <c r="E10" s="8"/>
      <c r="F10" s="12"/>
      <c r="G10" s="8"/>
      <c r="H10" s="8"/>
      <c r="I10" s="8"/>
      <c r="J10" s="8"/>
    </row>
    <row r="11" spans="1:10" ht="15" thickBot="1" x14ac:dyDescent="0.35">
      <c r="A11" s="5"/>
      <c r="B11" s="6"/>
      <c r="C11" s="6"/>
      <c r="D11" s="15"/>
      <c r="E11" s="9"/>
      <c r="F11" s="13"/>
      <c r="G11" s="9"/>
      <c r="H11" s="9"/>
      <c r="I11" s="9"/>
      <c r="J11" s="9"/>
    </row>
    <row r="12" spans="1:10" x14ac:dyDescent="0.3">
      <c r="A12" s="4" t="s">
        <v>13</v>
      </c>
      <c r="B12" s="7" t="s">
        <v>14</v>
      </c>
      <c r="C12" s="17">
        <v>59</v>
      </c>
      <c r="D12" s="25" t="str">
        <f>'[2]7-11 (2)'!$C$317</f>
        <v>Салат из свекла с чесноком</v>
      </c>
      <c r="E12" s="17">
        <v>100</v>
      </c>
      <c r="F12" s="20">
        <v>12.86</v>
      </c>
      <c r="G12" s="31">
        <f>4*H12+9*I12+4*J12</f>
        <v>70</v>
      </c>
      <c r="H12" s="33">
        <v>3</v>
      </c>
      <c r="I12" s="33">
        <v>2</v>
      </c>
      <c r="J12" s="31">
        <f t="shared" ref="J12:J16" si="1">(H12*4+I12*4)/2</f>
        <v>10</v>
      </c>
    </row>
    <row r="13" spans="1:10" ht="28.2" x14ac:dyDescent="0.3">
      <c r="A13" s="4"/>
      <c r="B13" s="1" t="s">
        <v>15</v>
      </c>
      <c r="C13" s="16">
        <v>146</v>
      </c>
      <c r="D13" s="18" t="str">
        <f>'[1]меню стоим'!$R$12</f>
        <v>Суп картофельный с клецками на курином бульоне</v>
      </c>
      <c r="E13" s="16">
        <v>225</v>
      </c>
      <c r="F13" s="21">
        <v>18.45</v>
      </c>
      <c r="G13" s="31">
        <f>4*H13+9*I13+4*J13</f>
        <v>162</v>
      </c>
      <c r="H13" s="32">
        <v>5</v>
      </c>
      <c r="I13" s="32">
        <v>6</v>
      </c>
      <c r="J13" s="31">
        <f t="shared" si="1"/>
        <v>22</v>
      </c>
    </row>
    <row r="14" spans="1:10" x14ac:dyDescent="0.3">
      <c r="A14" s="4"/>
      <c r="B14" s="1" t="s">
        <v>16</v>
      </c>
      <c r="C14" s="16">
        <v>369</v>
      </c>
      <c r="D14" s="18" t="str">
        <f>'[1]меню стоим'!$R$13</f>
        <v>Жаркое по-домашнему</v>
      </c>
      <c r="E14" s="16">
        <v>200</v>
      </c>
      <c r="F14" s="21">
        <v>60.84</v>
      </c>
      <c r="G14" s="31">
        <f>4*H14+9*I14+4*J14-3</f>
        <v>328</v>
      </c>
      <c r="H14" s="32">
        <v>12</v>
      </c>
      <c r="I14" s="32">
        <v>11</v>
      </c>
      <c r="J14" s="31">
        <f t="shared" si="1"/>
        <v>46</v>
      </c>
    </row>
    <row r="15" spans="1:10" x14ac:dyDescent="0.3">
      <c r="A15" s="4"/>
      <c r="B15" s="1" t="s">
        <v>23</v>
      </c>
      <c r="C15" s="16">
        <v>508</v>
      </c>
      <c r="D15" s="18" t="str">
        <f>'[1]меню стоим'!$R$15</f>
        <v>Компот из сухофруктов</v>
      </c>
      <c r="E15" s="16">
        <v>200</v>
      </c>
      <c r="F15" s="21">
        <f>'[1]меню стоим'!$S$15</f>
        <v>7.25</v>
      </c>
      <c r="G15" s="31">
        <f>4*H15+9*I15+4*J15</f>
        <v>75</v>
      </c>
      <c r="H15" s="32">
        <v>2</v>
      </c>
      <c r="I15" s="32">
        <v>3</v>
      </c>
      <c r="J15" s="31">
        <f t="shared" si="1"/>
        <v>10</v>
      </c>
    </row>
    <row r="16" spans="1:10" x14ac:dyDescent="0.3">
      <c r="A16" s="4"/>
      <c r="B16" s="1" t="s">
        <v>18</v>
      </c>
      <c r="C16" s="16">
        <v>110</v>
      </c>
      <c r="D16" s="18" t="str">
        <f>'[1]меню стоим'!$R$16</f>
        <v>Хлеб ржаной</v>
      </c>
      <c r="E16" s="16">
        <v>40</v>
      </c>
      <c r="F16" s="21">
        <v>2.6</v>
      </c>
      <c r="G16" s="31">
        <f>4*H16+9*I16+4*J16</f>
        <v>70</v>
      </c>
      <c r="H16" s="32">
        <v>3</v>
      </c>
      <c r="I16" s="32">
        <v>2</v>
      </c>
      <c r="J16" s="31">
        <f t="shared" si="1"/>
        <v>10</v>
      </c>
    </row>
    <row r="17" spans="1:10" x14ac:dyDescent="0.3">
      <c r="A17" s="4"/>
      <c r="B17" s="2"/>
      <c r="C17" s="2"/>
      <c r="D17" s="14"/>
      <c r="E17" s="12"/>
      <c r="F17" s="12"/>
      <c r="G17" s="12"/>
      <c r="H17" s="12"/>
      <c r="I17" s="12"/>
      <c r="J17" s="12"/>
    </row>
    <row r="18" spans="1:10" ht="15" thickBot="1" x14ac:dyDescent="0.35">
      <c r="A18" s="5"/>
      <c r="B18" s="2"/>
      <c r="C18" s="2"/>
      <c r="D18" s="14"/>
      <c r="E18" s="8"/>
      <c r="F18" s="12"/>
      <c r="G18" s="12"/>
      <c r="H18" s="8"/>
      <c r="I18" s="8"/>
      <c r="J18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2025-04-21T07:14:53Z</dcterms:modified>
</cp:coreProperties>
</file>