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J14" i="1" l="1"/>
  <c r="J15" i="1"/>
  <c r="J16" i="1"/>
  <c r="J17" i="1"/>
  <c r="J12" i="1"/>
  <c r="J13" i="1"/>
  <c r="F7" i="1"/>
  <c r="J5" i="1"/>
  <c r="J6" i="1"/>
  <c r="J7" i="1"/>
  <c r="J4" i="1"/>
  <c r="F13" i="1"/>
  <c r="F4" i="1"/>
  <c r="G14" i="1" l="1"/>
  <c r="G15" i="1"/>
  <c r="G16" i="1"/>
  <c r="G17" i="1"/>
  <c r="G12" i="1"/>
  <c r="G5" i="1"/>
  <c r="G6" i="1"/>
  <c r="G7" i="1"/>
  <c r="D17" i="1" l="1"/>
  <c r="D16" i="1"/>
  <c r="D14" i="1"/>
  <c r="F17" i="1"/>
  <c r="F16" i="1"/>
  <c r="F14" i="1"/>
  <c r="F15" i="1"/>
  <c r="F12" i="1"/>
  <c r="D12" i="1"/>
  <c r="F5" i="1"/>
  <c r="F6" i="1"/>
  <c r="D6" i="1"/>
  <c r="D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<sst xmlns="http://schemas.openxmlformats.org/spreadsheetml/2006/main" count="38" uniqueCount="38">
  <si>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</si>
  <si>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</si>
  <si>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</si>
  <si>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</si>
  <si>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</si>
  <si>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</si>
  <si>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</si>
  <si>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</si>
  <si>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</si>
  <si>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</si>
  <si>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</si>
  <si>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</si>
  <si>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</si>
  <si>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</si>
  <si>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</si>
  <si>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</si>
  <si>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</si>
  <si>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</si>
  <si>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</si>
  <si>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</si>
  <si>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</si>
  <si>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</si>
  <si>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</si>
  <si>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</si>
  <si>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</si>
  <si>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ЦО "Альянс"</t>
  </si>
  <si>
    <t>321</t>
  </si>
  <si>
    <t>508</t>
  </si>
  <si>
    <t>Компот из сухофруктов</t>
  </si>
  <si>
    <t>153</t>
  </si>
  <si>
    <t>Суп с рыбными консервами</t>
  </si>
  <si>
    <t>429</t>
  </si>
  <si>
    <t>Картофельное пюре</t>
  </si>
  <si>
    <t>518</t>
  </si>
  <si>
    <t>458е</t>
  </si>
  <si>
    <t>День 3</t>
  </si>
  <si>
    <t>Фрукты свежие (груша)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</si>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</sst>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5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0"/>
      <c r="G1" s="34"/>
      <c r="I1" t="s">
        <v>35</v>
      </c>
      <c r="J1" s="9">
        <v>45700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22</v>
      </c>
      <c r="D3" s="19" t="s">
        <v>3</v>
      </c>
      <c r="E3" s="19" t="s">
        <v>23</v>
      </c>
      <c r="F3" s="19" t="s">
        <v>4</v>
      </c>
      <c r="G3" s="20" t="s">
        <v>5</v>
      </c>
      <c r="H3" s="19" t="s">
        <v>6</v>
      </c>
      <c r="I3" s="19" t="s">
        <v>7</v>
      </c>
      <c r="J3" s="19" t="s">
        <v>8</v>
      </c>
    </row>
    <row r="4" spans="1:10" x14ac:dyDescent="0.3">
      <c r="A4" s="3" t="s">
        <v>9</v>
      </c>
      <c r="B4" s="7" t="s">
        <v>10</v>
      </c>
      <c r="C4" s="23" t="s">
        <v>26</v>
      </c>
      <c r="D4" s="24" t="str">
        <f>'[1]меню стоим'!$J$7</f>
        <v>Каша пшеничная молочная</v>
      </c>
      <c r="E4" s="14">
        <v>150</v>
      </c>
      <c r="F4" s="15">
        <f>'[1]меню стоим'!$K$7-0.17</f>
        <v>23.049999999999997</v>
      </c>
      <c r="G4" s="14">
        <f>4*H4+9*I4+4*J4-6</f>
        <v>267</v>
      </c>
      <c r="H4" s="14">
        <v>10</v>
      </c>
      <c r="I4" s="14">
        <v>9</v>
      </c>
      <c r="J4" s="14">
        <f>(H4*4+I4*4)/2</f>
        <v>38</v>
      </c>
    </row>
    <row r="5" spans="1:10" x14ac:dyDescent="0.3">
      <c r="A5" s="4"/>
      <c r="B5" s="1" t="s">
        <v>11</v>
      </c>
      <c r="C5" s="21" t="s">
        <v>27</v>
      </c>
      <c r="D5" s="22" t="s">
        <v>28</v>
      </c>
      <c r="E5" s="28">
        <v>200</v>
      </c>
      <c r="F5" s="15">
        <f>'[1]меню стоим'!$K$9</f>
        <v>7.25</v>
      </c>
      <c r="G5" s="14">
        <f>4*H5+9*I5+4*J5</f>
        <v>12</v>
      </c>
      <c r="H5" s="31">
        <v>1</v>
      </c>
      <c r="I5" s="31">
        <v>0</v>
      </c>
      <c r="J5" s="14">
        <f t="shared" ref="J5:J7" si="0">(H5*4+I5*4)/2</f>
        <v>2</v>
      </c>
    </row>
    <row r="6" spans="1:10" x14ac:dyDescent="0.3">
      <c r="A6" s="4"/>
      <c r="B6" s="1" t="s">
        <v>21</v>
      </c>
      <c r="C6" s="25">
        <v>93</v>
      </c>
      <c r="D6" s="23" t="str">
        <f>'[1]меню стоим'!$J$8</f>
        <v>Батон с маслом</v>
      </c>
      <c r="E6" s="14">
        <v>60</v>
      </c>
      <c r="F6" s="15">
        <f>'[1]меню стоим'!$K$8</f>
        <v>10.029999999999999</v>
      </c>
      <c r="G6" s="14">
        <f>4*H6+9*I6+4*J6</f>
        <v>162</v>
      </c>
      <c r="H6" s="14">
        <v>5</v>
      </c>
      <c r="I6" s="14">
        <v>6</v>
      </c>
      <c r="J6" s="14">
        <f t="shared" si="0"/>
        <v>22</v>
      </c>
    </row>
    <row r="7" spans="1:10" x14ac:dyDescent="0.3">
      <c r="A7" s="4"/>
      <c r="B7" s="16" t="s">
        <v>18</v>
      </c>
      <c r="C7" t="s">
        <v>34</v>
      </c>
      <c r="D7" s="23" t="s">
        <v>36</v>
      </c>
      <c r="E7" s="14">
        <v>100</v>
      </c>
      <c r="F7" s="27">
        <f>'[1]меню стоим'!$K$10-1.08</f>
        <v>33.67</v>
      </c>
      <c r="G7" s="14">
        <f>4*H7+9*I7+4*J7</f>
        <v>29</v>
      </c>
      <c r="H7" s="14">
        <v>1</v>
      </c>
      <c r="I7" s="14">
        <v>1</v>
      </c>
      <c r="J7" s="14">
        <f t="shared" si="0"/>
        <v>4</v>
      </c>
    </row>
    <row r="8" spans="1:10" ht="15" thickBot="1" x14ac:dyDescent="0.35">
      <c r="A8" s="5"/>
      <c r="B8" s="6"/>
      <c r="C8" s="6"/>
      <c r="D8" s="6"/>
      <c r="E8" s="6"/>
      <c r="F8" s="12"/>
      <c r="G8" s="12"/>
      <c r="H8" s="12"/>
      <c r="I8" s="12"/>
      <c r="J8" s="12"/>
    </row>
    <row r="9" spans="1:10" x14ac:dyDescent="0.3">
      <c r="A9" s="3" t="s">
        <v>12</v>
      </c>
      <c r="B9" s="16"/>
      <c r="C9" s="23"/>
      <c r="D9" s="23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9" t="s">
        <v>37</v>
      </c>
      <c r="D12" s="26" t="str">
        <f>'[1]меню стоим'!$J$11</f>
        <v>Нарезка из соленого огурца</v>
      </c>
      <c r="E12" s="32">
        <v>100</v>
      </c>
      <c r="F12" s="15">
        <f>'[1]меню стоим'!$K$11</f>
        <v>7.1</v>
      </c>
      <c r="G12" s="14">
        <f>4*H12+9*I12+4*J12</f>
        <v>41</v>
      </c>
      <c r="H12" s="33">
        <v>2</v>
      </c>
      <c r="I12" s="33">
        <v>1</v>
      </c>
      <c r="J12" s="14">
        <f t="shared" ref="J12:J17" si="1">(H12*4+I12*4)/2</f>
        <v>6</v>
      </c>
    </row>
    <row r="13" spans="1:10" x14ac:dyDescent="0.3">
      <c r="A13" s="4"/>
      <c r="B13" s="1" t="s">
        <v>15</v>
      </c>
      <c r="C13" s="21" t="s">
        <v>29</v>
      </c>
      <c r="D13" s="22" t="s">
        <v>30</v>
      </c>
      <c r="E13" s="28">
        <v>200</v>
      </c>
      <c r="F13" s="15">
        <f>'[1]меню стоим'!$K$12-0.05</f>
        <v>19.16</v>
      </c>
      <c r="G13" s="14">
        <f>4*H13+9*I13+4*J13-8</f>
        <v>212</v>
      </c>
      <c r="H13" s="31">
        <v>7</v>
      </c>
      <c r="I13" s="31">
        <v>8</v>
      </c>
      <c r="J13" s="14">
        <f t="shared" si="1"/>
        <v>30</v>
      </c>
    </row>
    <row r="14" spans="1:10" x14ac:dyDescent="0.3">
      <c r="A14" s="4"/>
      <c r="B14" s="1" t="s">
        <v>16</v>
      </c>
      <c r="C14" s="30">
        <v>388</v>
      </c>
      <c r="D14" s="22" t="str">
        <f>'[1]меню стоим'!$J$14</f>
        <v>Ежики в сметанном соусе</v>
      </c>
      <c r="E14" s="14">
        <v>100</v>
      </c>
      <c r="F14" s="15">
        <f>'[1]меню стоим'!$K$14</f>
        <v>40.5</v>
      </c>
      <c r="G14" s="14">
        <f>4*H14+9*I14+4*J14</f>
        <v>261</v>
      </c>
      <c r="H14" s="31">
        <v>9</v>
      </c>
      <c r="I14" s="31">
        <v>9</v>
      </c>
      <c r="J14" s="14">
        <f t="shared" si="1"/>
        <v>36</v>
      </c>
    </row>
    <row r="15" spans="1:10" x14ac:dyDescent="0.3">
      <c r="A15" s="4"/>
      <c r="B15" s="1" t="s">
        <v>17</v>
      </c>
      <c r="C15" s="21" t="s">
        <v>31</v>
      </c>
      <c r="D15" s="22" t="s">
        <v>32</v>
      </c>
      <c r="E15" s="28">
        <v>180</v>
      </c>
      <c r="F15" s="15">
        <f>'[1]меню стоим'!$K$13</f>
        <v>13.77</v>
      </c>
      <c r="G15" s="14">
        <f>4*H15+9*I15+4*J15</f>
        <v>121</v>
      </c>
      <c r="H15" s="31">
        <v>3</v>
      </c>
      <c r="I15" s="31">
        <v>5</v>
      </c>
      <c r="J15" s="14">
        <f t="shared" si="1"/>
        <v>16</v>
      </c>
    </row>
    <row r="16" spans="1:10" x14ac:dyDescent="0.3">
      <c r="A16" s="4"/>
      <c r="B16" s="1" t="s">
        <v>24</v>
      </c>
      <c r="C16" s="23" t="s">
        <v>33</v>
      </c>
      <c r="D16" s="24" t="str">
        <f>'[1]меню стоим'!$J$15</f>
        <v>Сок (яблочный)</v>
      </c>
      <c r="E16" s="28">
        <v>200</v>
      </c>
      <c r="F16" s="15">
        <f>'[1]меню стоим'!$K$15</f>
        <v>19</v>
      </c>
      <c r="G16" s="14">
        <f>4*H16+9*I16+4*J16</f>
        <v>29</v>
      </c>
      <c r="H16" s="31">
        <v>1</v>
      </c>
      <c r="I16" s="31">
        <v>1</v>
      </c>
      <c r="J16" s="14">
        <f t="shared" si="1"/>
        <v>4</v>
      </c>
    </row>
    <row r="17" spans="1:10" x14ac:dyDescent="0.3">
      <c r="A17" s="4"/>
      <c r="B17" s="1" t="s">
        <v>19</v>
      </c>
      <c r="C17" s="23">
        <v>110</v>
      </c>
      <c r="D17" s="24" t="str">
        <f>'[1]меню стоим'!$J$16</f>
        <v>Хлеб ржаной</v>
      </c>
      <c r="E17" s="28">
        <v>40</v>
      </c>
      <c r="F17" s="15">
        <f>'[1]меню стоим'!$K$16</f>
        <v>2.4700000000000002</v>
      </c>
      <c r="G17" s="14">
        <f>4*H17+9*I17+4*J17</f>
        <v>41</v>
      </c>
      <c r="H17" s="31">
        <v>2</v>
      </c>
      <c r="I17" s="31">
        <v>1</v>
      </c>
      <c r="J17" s="14">
        <f t="shared" si="1"/>
        <v>6</v>
      </c>
    </row>
    <row r="18" spans="1:10" x14ac:dyDescent="0.3">
      <c r="A18" s="4"/>
      <c r="B18" s="2"/>
      <c r="C18" s="2"/>
      <c r="D18" s="13"/>
      <c r="E18" s="8"/>
      <c r="F18" s="11"/>
      <c r="G18" s="11"/>
      <c r="H18" s="11"/>
      <c r="I18" s="11"/>
      <c r="J18" s="11"/>
    </row>
    <row r="19" spans="1:10" ht="15" thickBot="1" x14ac:dyDescent="0.35">
      <c r="A19" s="5"/>
      <c r="B19" s="2"/>
      <c r="C19" s="2"/>
      <c r="D19" s="13"/>
      <c r="E19" s="8"/>
      <c r="F19" s="11"/>
      <c r="G19" s="11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2025-02-08T14:50:59Z</dcterms:modified>
</cp:coreProperties>
</file>