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I16" i="1"/>
  <c r="I18" i="1"/>
  <c r="I12" i="1"/>
  <c r="I5" i="1"/>
  <c r="I6" i="1"/>
  <c r="I7" i="1"/>
  <c r="I4" i="1"/>
  <c r="F12" i="1"/>
  <c r="F4" i="1"/>
  <c r="J13" i="1" l="1"/>
  <c r="J14" i="1"/>
  <c r="J16" i="1"/>
  <c r="J18" i="1"/>
  <c r="J12" i="1"/>
  <c r="J5" i="1"/>
  <c r="J6" i="1"/>
  <c r="J7" i="1"/>
  <c r="J4" i="1"/>
  <c r="D6" i="1"/>
  <c r="D18" i="1" l="1"/>
  <c r="F18" i="1"/>
  <c r="F16" i="1"/>
  <c r="D16" i="1"/>
  <c r="F14" i="1"/>
  <c r="D14" i="1"/>
  <c r="D13" i="1"/>
  <c r="D12" i="1"/>
  <c r="F7" i="1"/>
  <c r="F6" i="1"/>
  <c r="F5" i="1"/>
  <c r="D5" i="1"/>
  <c r="D4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<sst xmlns="http://schemas.openxmlformats.org/spreadsheetml/2006/main" count="28" uniqueCount="28">
  <si>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</si>
  <si>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</si>
  <si>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</si>
  <si>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</si>
  <si>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</si>
  <si>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</si>
  <si>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</si>
  <si>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</si>
  <si>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</si>
  <si>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</si>
  <si>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</si>
  <si>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</si>
  <si>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</si>
  <si>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</si>
  <si>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</si>
  <si>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</si>
  <si>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</si>
  <si>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</si>
  <si>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</si>
  <si>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</si>
  <si>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</si>
  <si>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</si>
  <si>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</si>
  <si>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</si>
  <si>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458е</t>
  </si>
  <si>
    <t>Фрукт - мандарин</t>
  </si>
  <si>
    <t>МКОУ ЦО "Альянс"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</si>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</sst>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2" fillId="0" borderId="4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5" fillId="0" borderId="1" xfId="1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B3" t="str">
            <v>ОСЕННЕ-ЗИМНИЙ</v>
          </cell>
        </row>
      </sheetData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R7" t="str">
            <v>Каша кукурузная</v>
          </cell>
          <cell r="S7">
            <v>18.87</v>
          </cell>
        </row>
        <row r="8">
          <cell r="R8" t="str">
            <v>Бутерброды с маслом(батон)</v>
          </cell>
          <cell r="S8">
            <v>20.399999999999999</v>
          </cell>
        </row>
        <row r="9">
          <cell r="R9" t="str">
            <v>Чай с молоком</v>
          </cell>
          <cell r="S9">
            <v>6.7</v>
          </cell>
        </row>
        <row r="10">
          <cell r="S10">
            <v>28</v>
          </cell>
        </row>
        <row r="11">
          <cell r="R11" t="str">
            <v>Салат из свежей капусты с морковью</v>
          </cell>
          <cell r="S11">
            <v>9.2799999999999994</v>
          </cell>
        </row>
        <row r="12">
          <cell r="R12" t="str">
            <v>Суп картофельный с клецками на курином бульоне</v>
          </cell>
        </row>
        <row r="13">
          <cell r="R13" t="str">
            <v>Жаркое по-домашнему</v>
          </cell>
          <cell r="S13">
            <v>57.36</v>
          </cell>
        </row>
        <row r="15">
          <cell r="R15" t="str">
            <v>Компот из сухофруктов</v>
          </cell>
          <cell r="S15">
            <v>7.25</v>
          </cell>
        </row>
        <row r="16">
          <cell r="R16" t="str">
            <v>Хлеб ржаной</v>
          </cell>
          <cell r="S16">
            <v>2.4700000000000002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E19" sqref="E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19</v>
      </c>
      <c r="F1" s="11"/>
      <c r="I1" t="s">
        <v>27</v>
      </c>
      <c r="J1" s="10">
        <v>45674</v>
      </c>
    </row>
    <row r="2" spans="1:10" ht="7.5" customHeight="1" thickBot="1" x14ac:dyDescent="0.35"/>
    <row r="3" spans="1:10" ht="15" thickBot="1" x14ac:dyDescent="0.35">
      <c r="A3" s="28" t="s">
        <v>1</v>
      </c>
      <c r="B3" s="29" t="s">
        <v>2</v>
      </c>
      <c r="C3" s="30" t="s">
        <v>21</v>
      </c>
      <c r="D3" s="30" t="s">
        <v>3</v>
      </c>
      <c r="E3" s="30" t="s">
        <v>22</v>
      </c>
      <c r="F3" s="30" t="s">
        <v>4</v>
      </c>
      <c r="G3" s="30" t="s">
        <v>6</v>
      </c>
      <c r="H3" s="30" t="s">
        <v>7</v>
      </c>
      <c r="I3" s="30" t="s">
        <v>8</v>
      </c>
      <c r="J3" s="31" t="s">
        <v>5</v>
      </c>
    </row>
    <row r="4" spans="1:10" x14ac:dyDescent="0.3">
      <c r="A4" s="3" t="s">
        <v>9</v>
      </c>
      <c r="B4" s="7" t="s">
        <v>10</v>
      </c>
      <c r="C4" s="17">
        <v>164</v>
      </c>
      <c r="D4" s="26" t="str">
        <f>'[1]меню стоим'!$R$7</f>
        <v>Каша кукурузная</v>
      </c>
      <c r="E4" s="17">
        <v>180</v>
      </c>
      <c r="F4" s="27">
        <f>'[1]меню стоим'!$S$7+0.03</f>
        <v>18.900000000000002</v>
      </c>
      <c r="G4" s="32">
        <v>8</v>
      </c>
      <c r="H4" s="32">
        <v>10</v>
      </c>
      <c r="I4" s="32">
        <f>(G4*4+H4*4)/2</f>
        <v>36</v>
      </c>
      <c r="J4" s="32">
        <f>4*G4+9*H4+4*I4</f>
        <v>266</v>
      </c>
    </row>
    <row r="5" spans="1:10" ht="15.6" x14ac:dyDescent="0.3">
      <c r="A5" s="4"/>
      <c r="B5" s="1" t="s">
        <v>11</v>
      </c>
      <c r="C5" s="16">
        <v>495</v>
      </c>
      <c r="D5" s="18" t="str">
        <f>'[1]меню стоим'!$R$9</f>
        <v>Чай с молоком</v>
      </c>
      <c r="E5" s="16">
        <v>200</v>
      </c>
      <c r="F5" s="20">
        <f>'[1]меню стоим'!$S$9</f>
        <v>6.7</v>
      </c>
      <c r="G5" s="33">
        <v>3</v>
      </c>
      <c r="H5" s="33">
        <v>2</v>
      </c>
      <c r="I5" s="32">
        <f t="shared" ref="I5:I7" si="0">(G5*4+H5*4)/2</f>
        <v>10</v>
      </c>
      <c r="J5" s="32">
        <f t="shared" ref="J5:J7" si="1">4*G5+9*H5+4*I5</f>
        <v>70</v>
      </c>
    </row>
    <row r="6" spans="1:10" ht="15.6" x14ac:dyDescent="0.3">
      <c r="A6" s="4"/>
      <c r="B6" s="1" t="s">
        <v>20</v>
      </c>
      <c r="C6" s="16">
        <v>93</v>
      </c>
      <c r="D6" s="18" t="str">
        <f>'[1]меню стоим'!$R$8</f>
        <v>Бутерброды с маслом(батон)</v>
      </c>
      <c r="E6" s="16">
        <v>60</v>
      </c>
      <c r="F6" s="20">
        <f>'[1]меню стоим'!$S$8</f>
        <v>20.399999999999999</v>
      </c>
      <c r="G6" s="33">
        <v>4</v>
      </c>
      <c r="H6" s="33">
        <v>5</v>
      </c>
      <c r="I6" s="32">
        <f t="shared" si="0"/>
        <v>18</v>
      </c>
      <c r="J6" s="32">
        <f t="shared" si="1"/>
        <v>133</v>
      </c>
    </row>
    <row r="7" spans="1:10" x14ac:dyDescent="0.3">
      <c r="A7" s="4"/>
      <c r="B7" s="23" t="s">
        <v>17</v>
      </c>
      <c r="C7" s="17" t="s">
        <v>24</v>
      </c>
      <c r="D7" s="24" t="s">
        <v>25</v>
      </c>
      <c r="E7" s="25">
        <v>100</v>
      </c>
      <c r="F7" s="21">
        <f>'[1]меню стоим'!$S$10</f>
        <v>28</v>
      </c>
      <c r="G7" s="32">
        <v>1</v>
      </c>
      <c r="H7" s="32">
        <v>0</v>
      </c>
      <c r="I7" s="32">
        <f t="shared" si="0"/>
        <v>2</v>
      </c>
      <c r="J7" s="32">
        <f t="shared" si="1"/>
        <v>12</v>
      </c>
    </row>
    <row r="8" spans="1:10" ht="15" thickBot="1" x14ac:dyDescent="0.35">
      <c r="A8" s="5"/>
      <c r="B8" s="6"/>
      <c r="C8" s="6"/>
      <c r="D8" s="15"/>
      <c r="E8" s="13"/>
      <c r="F8" s="13"/>
      <c r="G8" s="13"/>
      <c r="H8" s="13"/>
      <c r="I8" s="13"/>
      <c r="J8" s="13"/>
    </row>
    <row r="9" spans="1:10" x14ac:dyDescent="0.3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7">
        <v>48</v>
      </c>
      <c r="D12" s="26" t="str">
        <f>'[1]меню стоим'!$R$11</f>
        <v>Салат из свежей капусты с морковью</v>
      </c>
      <c r="E12" s="17">
        <v>100</v>
      </c>
      <c r="F12" s="21">
        <f>'[1]меню стоим'!$S$11+2</f>
        <v>11.28</v>
      </c>
      <c r="G12" s="34">
        <v>3</v>
      </c>
      <c r="H12" s="34">
        <v>4</v>
      </c>
      <c r="I12" s="32">
        <f t="shared" ref="I12:I18" si="2">(G12*4+H12*4)/2</f>
        <v>14</v>
      </c>
      <c r="J12" s="32">
        <f>4*G12+9*H12+4*I12</f>
        <v>104</v>
      </c>
    </row>
    <row r="13" spans="1:10" ht="28.2" x14ac:dyDescent="0.3">
      <c r="A13" s="4"/>
      <c r="B13" s="1" t="s">
        <v>15</v>
      </c>
      <c r="C13" s="16">
        <v>146</v>
      </c>
      <c r="D13" s="18" t="str">
        <f>'[1]меню стоим'!$R$12</f>
        <v>Суп картофельный с клецками на курином бульоне</v>
      </c>
      <c r="E13" s="16">
        <v>225</v>
      </c>
      <c r="F13" s="22">
        <v>23.64</v>
      </c>
      <c r="G13" s="33">
        <v>5</v>
      </c>
      <c r="H13" s="33">
        <v>6</v>
      </c>
      <c r="I13" s="32">
        <f t="shared" si="2"/>
        <v>22</v>
      </c>
      <c r="J13" s="32">
        <f t="shared" ref="J13:J18" si="3">4*G13+9*H13+4*I13</f>
        <v>162</v>
      </c>
    </row>
    <row r="14" spans="1:10" x14ac:dyDescent="0.3">
      <c r="A14" s="4"/>
      <c r="B14" s="1" t="s">
        <v>16</v>
      </c>
      <c r="C14" s="16">
        <v>369</v>
      </c>
      <c r="D14" s="18" t="str">
        <f>'[1]меню стоим'!$R$13</f>
        <v>Жаркое по-домашнему</v>
      </c>
      <c r="E14" s="16">
        <v>200</v>
      </c>
      <c r="F14" s="22">
        <f>'[1]меню стоим'!$S$13</f>
        <v>57.36</v>
      </c>
      <c r="G14" s="33">
        <v>12</v>
      </c>
      <c r="H14" s="33">
        <v>11</v>
      </c>
      <c r="I14" s="32">
        <f t="shared" si="2"/>
        <v>46</v>
      </c>
      <c r="J14" s="32">
        <f t="shared" si="3"/>
        <v>331</v>
      </c>
    </row>
    <row r="15" spans="1:10" x14ac:dyDescent="0.3">
      <c r="A15" s="4"/>
      <c r="B15" s="1"/>
      <c r="C15" s="16"/>
      <c r="D15" s="18"/>
      <c r="E15" s="16"/>
      <c r="F15" s="22"/>
      <c r="G15" s="19"/>
      <c r="H15" s="19"/>
      <c r="I15" s="32"/>
      <c r="J15" s="32"/>
    </row>
    <row r="16" spans="1:10" x14ac:dyDescent="0.3">
      <c r="A16" s="4"/>
      <c r="B16" s="1" t="s">
        <v>23</v>
      </c>
      <c r="C16" s="16">
        <v>508</v>
      </c>
      <c r="D16" s="18" t="str">
        <f>'[1]меню стоим'!$R$15</f>
        <v>Компот из сухофруктов</v>
      </c>
      <c r="E16" s="16">
        <v>200</v>
      </c>
      <c r="F16" s="22">
        <f>'[1]меню стоим'!$S$15</f>
        <v>7.25</v>
      </c>
      <c r="G16" s="33">
        <v>2</v>
      </c>
      <c r="H16" s="33">
        <v>3</v>
      </c>
      <c r="I16" s="32">
        <f t="shared" si="2"/>
        <v>10</v>
      </c>
      <c r="J16" s="32">
        <f t="shared" si="3"/>
        <v>75</v>
      </c>
    </row>
    <row r="17" spans="1:10" x14ac:dyDescent="0.3">
      <c r="A17" s="4"/>
      <c r="B17" s="1"/>
      <c r="C17" s="16"/>
      <c r="D17" s="16"/>
      <c r="E17" s="16"/>
      <c r="F17" s="16"/>
      <c r="G17" s="35"/>
      <c r="H17" s="35"/>
      <c r="I17" s="32"/>
      <c r="J17" s="32"/>
    </row>
    <row r="18" spans="1:10" x14ac:dyDescent="0.3">
      <c r="A18" s="4"/>
      <c r="B18" s="1" t="s">
        <v>18</v>
      </c>
      <c r="C18" s="16">
        <v>110</v>
      </c>
      <c r="D18" s="18" t="str">
        <f>'[1]меню стоим'!$R$16</f>
        <v>Хлеб ржаной</v>
      </c>
      <c r="E18" s="16">
        <v>40</v>
      </c>
      <c r="F18" s="22">
        <f>'[1]меню стоим'!$S$16</f>
        <v>2.4700000000000002</v>
      </c>
      <c r="G18" s="33">
        <v>3</v>
      </c>
      <c r="H18" s="33">
        <v>2</v>
      </c>
      <c r="I18" s="32">
        <f t="shared" si="2"/>
        <v>10</v>
      </c>
      <c r="J18" s="32">
        <f t="shared" si="3"/>
        <v>70</v>
      </c>
    </row>
    <row r="19" spans="1:10" x14ac:dyDescent="0.3">
      <c r="A19" s="4"/>
      <c r="B19" s="2"/>
      <c r="C19" s="2"/>
      <c r="D19" s="14"/>
      <c r="E19" s="12"/>
      <c r="F19" s="12"/>
      <c r="G19" s="12"/>
      <c r="H19" s="12"/>
      <c r="I19" s="12"/>
      <c r="J19" s="12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2025-01-21T07:57:37Z</dcterms:modified>
</cp:coreProperties>
</file>